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UTOEVALUACIÓN" sheetId="1" r:id="rId1"/>
  </sheets>
  <definedNames>
    <definedName name="_xlnm.Print_Area" localSheetId="0">AUTOEVALUACIÓN!$A$1:$F$55</definedName>
  </definedNames>
  <calcPr calcId="152511"/>
</workbook>
</file>

<file path=xl/calcChain.xml><?xml version="1.0" encoding="utf-8"?>
<calcChain xmlns="http://schemas.openxmlformats.org/spreadsheetml/2006/main">
  <c r="E17" i="1" l="1"/>
  <c r="E18" i="1" l="1"/>
  <c r="F19" i="1" l="1"/>
  <c r="F27" i="1"/>
  <c r="F26" i="1"/>
  <c r="F18" i="1"/>
  <c r="F41" i="1"/>
  <c r="F39" i="1"/>
  <c r="F38" i="1"/>
  <c r="F37" i="1"/>
  <c r="F36" i="1"/>
  <c r="F35" i="1"/>
  <c r="F34" i="1"/>
  <c r="F32" i="1"/>
  <c r="F33" i="1" s="1"/>
  <c r="F31" i="1"/>
  <c r="F30" i="1"/>
  <c r="F29" i="1"/>
  <c r="F28" i="1"/>
  <c r="E25" i="1"/>
  <c r="F25" i="1" s="1"/>
  <c r="E23" i="1"/>
  <c r="E22" i="1" s="1"/>
  <c r="F23" i="1" s="1"/>
  <c r="F20" i="1"/>
  <c r="F16" i="1"/>
  <c r="F14" i="1"/>
  <c r="F13" i="1"/>
  <c r="F12" i="1"/>
  <c r="F11" i="1"/>
  <c r="F10" i="1"/>
  <c r="F40" i="1" l="1"/>
  <c r="F42" i="1" s="1"/>
</calcChain>
</file>

<file path=xl/sharedStrings.xml><?xml version="1.0" encoding="utf-8"?>
<sst xmlns="http://schemas.openxmlformats.org/spreadsheetml/2006/main" count="121" uniqueCount="86">
  <si>
    <t>GRATUIDAD EXCLUSIÓN SOCIAL</t>
  </si>
  <si>
    <t>2 pto por deportista</t>
  </si>
  <si>
    <t>TOTAL EMPADRONADOS</t>
  </si>
  <si>
    <t>1 punto por empadronado</t>
  </si>
  <si>
    <t>CÁLCULO % SOCIOS PRECIO PÚBLICO</t>
  </si>
  <si>
    <t>PUNTOS POR MÁS 80% EMPADRONADOS</t>
  </si>
  <si>
    <t>5 ptos/cada 1% superior a 80%</t>
  </si>
  <si>
    <t>PUNTOS % EMPADRONADOS SI % APLICACIÓN PRECIOS PÚBLICOS</t>
  </si>
  <si>
    <t>0-1-3-5</t>
  </si>
  <si>
    <t>TOTAL LICENCIAS</t>
  </si>
  <si>
    <t>0,5 pto por Licencia</t>
  </si>
  <si>
    <t>CÁLCULO %
LICENCIAS FEMENINAS</t>
  </si>
  <si>
    <t>PUNT. %
PERSONAS CON DISCAPACIDAD</t>
  </si>
  <si>
    <t>1 pto
cada 0,1%</t>
  </si>
  <si>
    <t>1 pto
cada 1%</t>
  </si>
  <si>
    <t>PARTICIPACIONES EN COMPETICIÓN AUTONÓMICA FEDERADA</t>
  </si>
  <si>
    <t>5 ptos/equipo o particip.</t>
  </si>
  <si>
    <t>PARTICIPACIONES COMPETICIÓN  NACIONAL FEDERADA</t>
  </si>
  <si>
    <t>10 ptos/equipo o particip.</t>
  </si>
  <si>
    <t xml:space="preserve">PARTICIPACIONES EN COMPETICIÓN EUROPEA </t>
  </si>
  <si>
    <t>30 ptos/equipo o particip.</t>
  </si>
  <si>
    <t>CONTINUIDAD DE LOS
DEPORTISTAS EN EL CLUB</t>
  </si>
  <si>
    <t>EVENTOS: ORGANIZACIÓN COMPETICION AUTONÓMICA</t>
  </si>
  <si>
    <t>5 ptos/evento</t>
  </si>
  <si>
    <t>EVENTOS: ORGANIZACIÓN COMPETICION NACIONAL</t>
  </si>
  <si>
    <t>10 ptos/evento</t>
  </si>
  <si>
    <t>EVENTOS: ORGANIZACIÓN COMPETICION INTERNACIONAL</t>
  </si>
  <si>
    <t>20 ptos/evento</t>
  </si>
  <si>
    <t>EVENTOS: COLABORACIÓN CONCEJALÍA DE DEPORTES Y FIESTAS PATRONALES</t>
  </si>
  <si>
    <t>25 ptos/evento</t>
  </si>
  <si>
    <t>EVENTOS: UNIDADES DIDÁCTICAS</t>
  </si>
  <si>
    <t>EVENTOS: CONFERENCIAS EDUCATIVAS DE ASISTENCIA LIBRE</t>
  </si>
  <si>
    <t>1 ptos/evento</t>
  </si>
  <si>
    <t>PUNTOS SIN FACTOR CORRECTOR</t>
  </si>
  <si>
    <t>FACTOR CORRECTOR POR MASA SOCIAL</t>
  </si>
  <si>
    <t>Si&lt;50 *0,25; si&lt;100 *0,50; si&lt;150 *0,75; si&gt;150 *1</t>
  </si>
  <si>
    <t>PUNTOS TOTALES</t>
  </si>
  <si>
    <t>CONCEPTO</t>
  </si>
  <si>
    <t>FORMA DE PUNTUACIÓN</t>
  </si>
  <si>
    <t>VALOR</t>
  </si>
  <si>
    <t>DATOS CLUB</t>
  </si>
  <si>
    <t>CÁLCULO PUNTOS</t>
  </si>
  <si>
    <t>BONIF. 25% FNG</t>
  </si>
  <si>
    <t>BONIF 40% FNE</t>
  </si>
  <si>
    <t>BONIF. 50% DISC.</t>
  </si>
  <si>
    <t>10 ptos</t>
  </si>
  <si>
    <t>BONIF. 50% +65 AÑOS</t>
  </si>
  <si>
    <t>SI/NO</t>
  </si>
  <si>
    <t>TOTAL SOCIOS</t>
  </si>
  <si>
    <t>APLICA PRECIOS PÚBLICOS</t>
  </si>
  <si>
    <t>nº</t>
  </si>
  <si>
    <t>cálculo automático (aut)</t>
  </si>
  <si>
    <t>aut</t>
  </si>
  <si>
    <t>LICENCIAS FEMENINAS</t>
  </si>
  <si>
    <t>2 ptos
cada 1% si tiene entre 15% y 85%</t>
  </si>
  <si>
    <t>PERSONAS CON DISCAPACIDAD</t>
  </si>
  <si>
    <t>MAYORES 65 AÑOS BONIFICADOS</t>
  </si>
  <si>
    <t>FAMILIAS NUMEROSAS BONIFICADAS</t>
  </si>
  <si>
    <t>selecc.</t>
  </si>
  <si>
    <t>CONTINUIDAD CATEGORÍA FEMENINA</t>
  </si>
  <si>
    <t>CONTINUIDAD CATEGORÍA MASCULINA</t>
  </si>
  <si>
    <t>Indique nº categorías</t>
  </si>
  <si>
    <t>5 ptos./cat. gén. completo
1 pto/cat si incompleto</t>
  </si>
  <si>
    <t xml:space="preserve">PUNT. % LICENCIAS FEMENINAS
</t>
  </si>
  <si>
    <t>NO PUNTUAN SI TIENEN MENOS DEL 15% DE LICENCIAS MASCULINAS O FEMENINAS</t>
  </si>
  <si>
    <t xml:space="preserve">Rellene las casillas con fondo azul. </t>
  </si>
  <si>
    <t>No podrá escribir ni seleccionar otros registros.</t>
  </si>
  <si>
    <t>Los cálculos se hacen de forma automática en base a los datos introducidos (sin decimales)</t>
  </si>
  <si>
    <t>0, 1, 3, 5 ptos por cada 1% de empadradronados beneficiarios de precios públicos</t>
  </si>
  <si>
    <t>AUTOEVALUACIÓN DE DATOS DEL CLUB</t>
  </si>
  <si>
    <t>CONTINUIDAD DE LOS DEPORTISTAS EN EL CLUB:</t>
  </si>
  <si>
    <t>Prebenjamín o equivalente: menos de 8 años</t>
  </si>
  <si>
    <t>Benjamín o equivalente (8-9 años)</t>
  </si>
  <si>
    <t>Alevín o equivalente (10-11 años)</t>
  </si>
  <si>
    <t>Infantil o equivalente (12-13 años)</t>
  </si>
  <si>
    <t>Cadete o equivalente (14-15 años)</t>
  </si>
  <si>
    <t>Juvenil o equivalente (16-17 años)</t>
  </si>
  <si>
    <t>Senior/absoluta y veteranos (18 o más años)</t>
  </si>
  <si>
    <t xml:space="preserve">Categorías referencia: </t>
  </si>
  <si>
    <t>NO APLICA; APLICA A TODOS; SOLO A NO FEDERADOS</t>
  </si>
  <si>
    <t>NO/TODOS/NO FED</t>
  </si>
  <si>
    <t>DECLARACIÓN RESPONSABLE DE APLICACIÓN DE PRECIOS PÚBLICOS</t>
  </si>
  <si>
    <t>AUTOEVALUACION</t>
  </si>
  <si>
    <t>ENTIDAD</t>
  </si>
  <si>
    <t>Una vez relleno el archivo, guardar como PDF para poder presentarlo en sede electrónica.</t>
  </si>
  <si>
    <t>Clic: Archivo &gt; Clic: Guardar como &gt; Seleccione la ubicación &gt; Seleccione en Tipo (bajo el nombre del archivo): PDF &gt; Clic: Guardar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</si>
</sst>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"/>
      <family val="2"/>
    </font>
    <font>
      <b/>
      <sz val="10"/>
      <name val="Bahnschrift Light"/>
      <family val="2"/>
    </font>
    <font>
      <sz val="10"/>
      <name val="Bahnschrift Light"/>
      <family val="2"/>
    </font>
    <font>
      <sz val="9"/>
      <name val="Bahnschrift Light"/>
      <family val="2"/>
    </font>
    <font>
      <b/>
      <sz val="11"/>
      <color theme="1"/>
      <name val="Bahnschrift Light"/>
      <family val="2"/>
    </font>
    <font>
      <sz val="11"/>
      <color theme="1"/>
      <name val="Arial Narrow"/>
      <family val="2"/>
    </font>
    <font>
      <b/>
      <sz val="10"/>
      <color theme="1"/>
      <name val="Bahnschrift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darkGray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/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</xf>
    <xf numFmtId="1" fontId="2" fillId="3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</xf>
    <xf numFmtId="9" fontId="2" fillId="0" borderId="1" xfId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2" fontId="6" fillId="0" borderId="1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9" fontId="2" fillId="0" borderId="1" xfId="1" applyFont="1" applyFill="1" applyBorder="1" applyAlignment="1" applyProtection="1">
      <alignment horizontal="center" vertical="center"/>
    </xf>
    <xf numFmtId="0" fontId="7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top"/>
    </xf>
    <xf numFmtId="0" fontId="2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</cellXfs>
  <cellStyles count="2">
    <cellStyle name="Normal" xfId="0" builtinId="0"/>
    <cellStyle name="Porcentaje" xfId="1" builtinId="5"/>
  </cellStyles>
  <dxfs count="9"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</dxfs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view="pageLayout" zoomScaleNormal="100" workbookViewId="0">
      <selection activeCell="B2" sqref="B2"/>
    </sheetView>
  </sheetViews>
  <sheetFormatPr baseColWidth="10" defaultColWidth="9.140625" defaultRowHeight="14.25" x14ac:dyDescent="0.2"/>
  <cols>
    <col min="1" max="1" width="35.7109375" style="1" customWidth="1"/>
    <col min="2" max="2" width="37.140625" style="2" customWidth="1"/>
    <col min="3" max="3" width="10.7109375" style="2" customWidth="1"/>
    <col min="4" max="4" width="10.7109375" style="3" customWidth="1"/>
    <col min="5" max="6" width="10.7109375" style="4" customWidth="1"/>
    <col min="7" max="16384" width="9.140625" style="5"/>
  </cols>
  <sheetData>
    <row r="1" spans="1:6" x14ac:dyDescent="0.2">
      <c r="A1" s="24" t="s">
        <v>69</v>
      </c>
    </row>
    <row r="2" spans="1:6" x14ac:dyDescent="0.2">
      <c r="A2" s="32" t="s">
        <v>83</v>
      </c>
      <c r="B2" s="33"/>
      <c r="C2" s="29"/>
      <c r="D2" s="30"/>
      <c r="E2" s="31"/>
    </row>
    <row r="3" spans="1:6" x14ac:dyDescent="0.2">
      <c r="A3" s="1" t="s">
        <v>65</v>
      </c>
    </row>
    <row r="4" spans="1:6" x14ac:dyDescent="0.2">
      <c r="A4" s="1" t="s">
        <v>66</v>
      </c>
    </row>
    <row r="5" spans="1:6" x14ac:dyDescent="0.2">
      <c r="A5" s="1" t="s">
        <v>67</v>
      </c>
    </row>
    <row r="7" spans="1:6" ht="25.5" x14ac:dyDescent="0.2">
      <c r="A7" s="6" t="s">
        <v>37</v>
      </c>
      <c r="B7" s="7" t="s">
        <v>38</v>
      </c>
      <c r="C7" s="7" t="s">
        <v>39</v>
      </c>
      <c r="D7" s="8"/>
      <c r="E7" s="7" t="s">
        <v>40</v>
      </c>
      <c r="F7" s="7" t="s">
        <v>41</v>
      </c>
    </row>
    <row r="8" spans="1:6" ht="25.5" x14ac:dyDescent="0.2">
      <c r="A8" s="9" t="s">
        <v>81</v>
      </c>
      <c r="B8" s="10"/>
      <c r="C8" s="8"/>
      <c r="D8" s="11" t="s">
        <v>47</v>
      </c>
      <c r="E8" s="12"/>
      <c r="F8" s="13"/>
    </row>
    <row r="9" spans="1:6" ht="25.5" x14ac:dyDescent="0.2">
      <c r="A9" s="9" t="s">
        <v>49</v>
      </c>
      <c r="B9" s="10" t="s">
        <v>79</v>
      </c>
      <c r="C9" s="8"/>
      <c r="D9" s="11" t="s">
        <v>80</v>
      </c>
      <c r="E9" s="12"/>
      <c r="F9" s="13"/>
    </row>
    <row r="10" spans="1:6" x14ac:dyDescent="0.2">
      <c r="A10" s="9" t="s">
        <v>46</v>
      </c>
      <c r="B10" s="14" t="s">
        <v>45</v>
      </c>
      <c r="C10" s="11">
        <v>10</v>
      </c>
      <c r="D10" s="11" t="s">
        <v>47</v>
      </c>
      <c r="E10" s="12"/>
      <c r="F10" s="15" t="str">
        <f>IF(E10="","",IF(E10="SI",10,0))</f>
        <v/>
      </c>
    </row>
    <row r="11" spans="1:6" x14ac:dyDescent="0.2">
      <c r="A11" s="9" t="s">
        <v>42</v>
      </c>
      <c r="B11" s="14" t="s">
        <v>45</v>
      </c>
      <c r="C11" s="11">
        <v>10</v>
      </c>
      <c r="D11" s="11" t="s">
        <v>47</v>
      </c>
      <c r="E11" s="12"/>
      <c r="F11" s="15" t="str">
        <f t="shared" ref="F11:F13" si="0">IF(E11="","",IF(E11="SI",10,0))</f>
        <v/>
      </c>
    </row>
    <row r="12" spans="1:6" x14ac:dyDescent="0.2">
      <c r="A12" s="9" t="s">
        <v>43</v>
      </c>
      <c r="B12" s="14" t="s">
        <v>45</v>
      </c>
      <c r="C12" s="11">
        <v>10</v>
      </c>
      <c r="D12" s="11" t="s">
        <v>47</v>
      </c>
      <c r="E12" s="12"/>
      <c r="F12" s="15" t="str">
        <f t="shared" si="0"/>
        <v/>
      </c>
    </row>
    <row r="13" spans="1:6" x14ac:dyDescent="0.2">
      <c r="A13" s="9" t="s">
        <v>44</v>
      </c>
      <c r="B13" s="14" t="s">
        <v>45</v>
      </c>
      <c r="C13" s="11">
        <v>10</v>
      </c>
      <c r="D13" s="11" t="s">
        <v>47</v>
      </c>
      <c r="E13" s="12"/>
      <c r="F13" s="15" t="str">
        <f t="shared" si="0"/>
        <v/>
      </c>
    </row>
    <row r="14" spans="1:6" x14ac:dyDescent="0.2">
      <c r="A14" s="9" t="s">
        <v>0</v>
      </c>
      <c r="B14" s="14" t="s">
        <v>1</v>
      </c>
      <c r="C14" s="11">
        <v>2</v>
      </c>
      <c r="D14" s="11" t="s">
        <v>50</v>
      </c>
      <c r="E14" s="12"/>
      <c r="F14" s="15" t="str">
        <f>IF(E14="","",(E14*C14))</f>
        <v/>
      </c>
    </row>
    <row r="15" spans="1:6" x14ac:dyDescent="0.2">
      <c r="A15" s="9" t="s">
        <v>48</v>
      </c>
      <c r="B15" s="10"/>
      <c r="C15" s="8"/>
      <c r="D15" s="11" t="s">
        <v>50</v>
      </c>
      <c r="E15" s="12"/>
      <c r="F15" s="16"/>
    </row>
    <row r="16" spans="1:6" x14ac:dyDescent="0.2">
      <c r="A16" s="23" t="s">
        <v>2</v>
      </c>
      <c r="B16" s="14" t="s">
        <v>3</v>
      </c>
      <c r="C16" s="11">
        <v>1</v>
      </c>
      <c r="D16" s="11" t="s">
        <v>50</v>
      </c>
      <c r="E16" s="12"/>
      <c r="F16" s="15" t="str">
        <f>IF(E16="","",(E16*C16))</f>
        <v/>
      </c>
    </row>
    <row r="17" spans="1:6" x14ac:dyDescent="0.2">
      <c r="A17" s="9" t="s">
        <v>4</v>
      </c>
      <c r="B17" s="10"/>
      <c r="C17" s="8"/>
      <c r="D17" s="17" t="s">
        <v>51</v>
      </c>
      <c r="E17" s="27" t="str">
        <f>IF(E15="","",IF(E8="NO","no aplica",IF(E9="NO APLICA",0,IF(AND(E9="NO FED",E15&lt;E20),0,IF(AND(E9="NO FED",(E15-E20)&lt;E16),(E15-E20)/E15,IF(AND(E9="TODOS",AND(E20&gt;E15,E20&gt;E16)),E16/E20,E16/E15))))))</f>
        <v/>
      </c>
      <c r="F17" s="16"/>
    </row>
    <row r="18" spans="1:6" x14ac:dyDescent="0.2">
      <c r="A18" s="9" t="s">
        <v>5</v>
      </c>
      <c r="B18" s="14" t="s">
        <v>6</v>
      </c>
      <c r="C18" s="11">
        <v>5</v>
      </c>
      <c r="D18" s="11" t="s">
        <v>52</v>
      </c>
      <c r="E18" s="18" t="str">
        <f>IF(E16="","",IF(E20&gt;E15,E16/E20,E16/E15))</f>
        <v/>
      </c>
      <c r="F18" s="15" t="str">
        <f>IF(E18="","",IF(E18&lt;0.8,0,E18*5*100))</f>
        <v/>
      </c>
    </row>
    <row r="19" spans="1:6" ht="25.5" x14ac:dyDescent="0.2">
      <c r="A19" s="9" t="s">
        <v>7</v>
      </c>
      <c r="B19" s="14" t="s">
        <v>68</v>
      </c>
      <c r="C19" s="11" t="s">
        <v>8</v>
      </c>
      <c r="D19" s="11" t="s">
        <v>52</v>
      </c>
      <c r="E19" s="13"/>
      <c r="F19" s="15" t="str">
        <f>IF(E8="","",IF(E8="NO",0,IF((E17*100)&lt;15,0,IF((E17*100)&lt;50,E17*1*100,IF((E17*100)&lt;80,E17*3*100,IF(OR((E17*100)&gt;80,(E17*100)=80),E17*5*100))))))</f>
        <v/>
      </c>
    </row>
    <row r="20" spans="1:6" x14ac:dyDescent="0.2">
      <c r="A20" s="9" t="s">
        <v>9</v>
      </c>
      <c r="B20" s="14" t="s">
        <v>10</v>
      </c>
      <c r="C20" s="11">
        <v>0.5</v>
      </c>
      <c r="D20" s="11" t="s">
        <v>50</v>
      </c>
      <c r="E20" s="12"/>
      <c r="F20" s="15" t="str">
        <f>IF(E20="","",C20*E20)</f>
        <v/>
      </c>
    </row>
    <row r="21" spans="1:6" x14ac:dyDescent="0.2">
      <c r="A21" s="9" t="s">
        <v>53</v>
      </c>
      <c r="B21" s="19"/>
      <c r="C21" s="8"/>
      <c r="D21" s="11" t="s">
        <v>50</v>
      </c>
      <c r="E21" s="12"/>
      <c r="F21" s="16"/>
    </row>
    <row r="22" spans="1:6" ht="25.5" x14ac:dyDescent="0.2">
      <c r="A22" s="9" t="s">
        <v>11</v>
      </c>
      <c r="B22" s="19" t="s">
        <v>64</v>
      </c>
      <c r="C22" s="8"/>
      <c r="D22" s="11" t="s">
        <v>52</v>
      </c>
      <c r="E22" s="18" t="str">
        <f>IF(E21="","",IF(AND(E23&gt;15%,E23&lt;85%),E23,"no puntúa"))</f>
        <v/>
      </c>
      <c r="F22" s="16"/>
    </row>
    <row r="23" spans="1:6" ht="25.5" x14ac:dyDescent="0.2">
      <c r="A23" s="9" t="s">
        <v>63</v>
      </c>
      <c r="B23" s="14" t="s">
        <v>54</v>
      </c>
      <c r="C23" s="11">
        <v>2</v>
      </c>
      <c r="D23" s="11" t="s">
        <v>52</v>
      </c>
      <c r="E23" s="18" t="str">
        <f>IF(E21="","",E21/E20)</f>
        <v/>
      </c>
      <c r="F23" s="15" t="str">
        <f>IF(E21="","",IF(E22="NO PUNTÚA",0,IF((C23*E23*100)&gt;100,100,(C23*E23*100))))</f>
        <v/>
      </c>
    </row>
    <row r="24" spans="1:6" x14ac:dyDescent="0.2">
      <c r="A24" s="9" t="s">
        <v>55</v>
      </c>
      <c r="B24" s="19"/>
      <c r="C24" s="8"/>
      <c r="D24" s="11" t="s">
        <v>50</v>
      </c>
      <c r="E24" s="12"/>
      <c r="F24" s="16"/>
    </row>
    <row r="25" spans="1:6" ht="25.5" x14ac:dyDescent="0.2">
      <c r="A25" s="9" t="s">
        <v>12</v>
      </c>
      <c r="B25" s="14" t="s">
        <v>13</v>
      </c>
      <c r="C25" s="11">
        <v>10</v>
      </c>
      <c r="D25" s="11" t="s">
        <v>52</v>
      </c>
      <c r="E25" s="18" t="str">
        <f>IF(E24="","",E24/E15)</f>
        <v/>
      </c>
      <c r="F25" s="15" t="str">
        <f>IF(E24="","",IF(E25*100*C25&gt;100,100,E25*100*C25))</f>
        <v/>
      </c>
    </row>
    <row r="26" spans="1:6" ht="22.5" x14ac:dyDescent="0.2">
      <c r="A26" s="9" t="s">
        <v>56</v>
      </c>
      <c r="B26" s="14" t="s">
        <v>14</v>
      </c>
      <c r="C26" s="11">
        <v>1</v>
      </c>
      <c r="D26" s="11" t="s">
        <v>50</v>
      </c>
      <c r="E26" s="12"/>
      <c r="F26" s="15" t="str">
        <f>IF(E26="","",IF(E8="NO",0,IF(E26*100/E15&lt;50,E26*100/E15,50)))</f>
        <v/>
      </c>
    </row>
    <row r="27" spans="1:6" ht="22.5" x14ac:dyDescent="0.2">
      <c r="A27" s="9" t="s">
        <v>57</v>
      </c>
      <c r="B27" s="14" t="s">
        <v>14</v>
      </c>
      <c r="C27" s="11">
        <v>1</v>
      </c>
      <c r="D27" s="11" t="s">
        <v>50</v>
      </c>
      <c r="E27" s="12"/>
      <c r="F27" s="15" t="str">
        <f>IF(E27="","",IF(E8="NO",0,IF(E27*100/E16&lt;50,E27*100/E16,50)))</f>
        <v/>
      </c>
    </row>
    <row r="28" spans="1:6" ht="25.5" x14ac:dyDescent="0.2">
      <c r="A28" s="9" t="s">
        <v>15</v>
      </c>
      <c r="B28" s="14" t="s">
        <v>16</v>
      </c>
      <c r="C28" s="11">
        <v>5</v>
      </c>
      <c r="D28" s="11" t="s">
        <v>50</v>
      </c>
      <c r="E28" s="12"/>
      <c r="F28" s="15" t="str">
        <f>IF(E28="","",E28*C28)</f>
        <v/>
      </c>
    </row>
    <row r="29" spans="1:6" ht="25.5" x14ac:dyDescent="0.2">
      <c r="A29" s="9" t="s">
        <v>17</v>
      </c>
      <c r="B29" s="14" t="s">
        <v>18</v>
      </c>
      <c r="C29" s="11">
        <v>10</v>
      </c>
      <c r="D29" s="11" t="s">
        <v>50</v>
      </c>
      <c r="E29" s="12"/>
      <c r="F29" s="15" t="str">
        <f t="shared" ref="F29:F30" si="1">IF(E29="","",E29*C29)</f>
        <v/>
      </c>
    </row>
    <row r="30" spans="1:6" ht="25.5" x14ac:dyDescent="0.2">
      <c r="A30" s="9" t="s">
        <v>19</v>
      </c>
      <c r="B30" s="14" t="s">
        <v>20</v>
      </c>
      <c r="C30" s="11">
        <v>30</v>
      </c>
      <c r="D30" s="11" t="s">
        <v>50</v>
      </c>
      <c r="E30" s="12"/>
      <c r="F30" s="15" t="str">
        <f t="shared" si="1"/>
        <v/>
      </c>
    </row>
    <row r="31" spans="1:6" x14ac:dyDescent="0.2">
      <c r="A31" s="9" t="s">
        <v>59</v>
      </c>
      <c r="B31" s="14" t="s">
        <v>61</v>
      </c>
      <c r="C31" s="11"/>
      <c r="D31" s="11" t="s">
        <v>58</v>
      </c>
      <c r="E31" s="12"/>
      <c r="F31" s="15" t="str">
        <f>IF(E31="","",IF(E31="TODAS",35,E31))</f>
        <v/>
      </c>
    </row>
    <row r="32" spans="1:6" x14ac:dyDescent="0.2">
      <c r="A32" s="9" t="s">
        <v>60</v>
      </c>
      <c r="B32" s="14" t="s">
        <v>61</v>
      </c>
      <c r="C32" s="11"/>
      <c r="D32" s="11" t="s">
        <v>58</v>
      </c>
      <c r="E32" s="12"/>
      <c r="F32" s="15" t="str">
        <f>IF(E32="","",IF(E32="TODAS",35,E32))</f>
        <v/>
      </c>
    </row>
    <row r="33" spans="1:6" ht="25.5" x14ac:dyDescent="0.2">
      <c r="A33" s="9" t="s">
        <v>21</v>
      </c>
      <c r="B33" s="14" t="s">
        <v>62</v>
      </c>
      <c r="C33" s="11">
        <v>5</v>
      </c>
      <c r="D33" s="11" t="s">
        <v>52</v>
      </c>
      <c r="E33" s="13"/>
      <c r="F33" s="15" t="str">
        <f>IF(OR(E31="",E32=""),"",IF(F31=7,35,F31)+IF(F32=7,35,F32))</f>
        <v/>
      </c>
    </row>
    <row r="34" spans="1:6" ht="25.5" x14ac:dyDescent="0.2">
      <c r="A34" s="9" t="s">
        <v>22</v>
      </c>
      <c r="B34" s="14" t="s">
        <v>23</v>
      </c>
      <c r="C34" s="11">
        <v>5</v>
      </c>
      <c r="D34" s="11" t="s">
        <v>50</v>
      </c>
      <c r="E34" s="12"/>
      <c r="F34" s="15" t="str">
        <f>IF(E34="","",C34*E34)</f>
        <v/>
      </c>
    </row>
    <row r="35" spans="1:6" ht="25.5" x14ac:dyDescent="0.2">
      <c r="A35" s="9" t="s">
        <v>24</v>
      </c>
      <c r="B35" s="14" t="s">
        <v>25</v>
      </c>
      <c r="C35" s="11">
        <v>10</v>
      </c>
      <c r="D35" s="11" t="s">
        <v>50</v>
      </c>
      <c r="E35" s="12"/>
      <c r="F35" s="15" t="str">
        <f t="shared" ref="F35:F39" si="2">IF(E35="","",C35*E35)</f>
        <v/>
      </c>
    </row>
    <row r="36" spans="1:6" ht="25.5" x14ac:dyDescent="0.2">
      <c r="A36" s="9" t="s">
        <v>26</v>
      </c>
      <c r="B36" s="14" t="s">
        <v>27</v>
      </c>
      <c r="C36" s="11">
        <v>20</v>
      </c>
      <c r="D36" s="11" t="s">
        <v>50</v>
      </c>
      <c r="E36" s="12"/>
      <c r="F36" s="15" t="str">
        <f t="shared" si="2"/>
        <v/>
      </c>
    </row>
    <row r="37" spans="1:6" ht="25.5" x14ac:dyDescent="0.2">
      <c r="A37" s="9" t="s">
        <v>28</v>
      </c>
      <c r="B37" s="14" t="s">
        <v>29</v>
      </c>
      <c r="C37" s="11">
        <v>25</v>
      </c>
      <c r="D37" s="11" t="s">
        <v>50</v>
      </c>
      <c r="E37" s="12"/>
      <c r="F37" s="15" t="str">
        <f t="shared" si="2"/>
        <v/>
      </c>
    </row>
    <row r="38" spans="1:6" x14ac:dyDescent="0.2">
      <c r="A38" s="9" t="s">
        <v>30</v>
      </c>
      <c r="B38" s="14" t="s">
        <v>23</v>
      </c>
      <c r="C38" s="11">
        <v>5</v>
      </c>
      <c r="D38" s="11" t="s">
        <v>50</v>
      </c>
      <c r="E38" s="12"/>
      <c r="F38" s="15" t="str">
        <f t="shared" si="2"/>
        <v/>
      </c>
    </row>
    <row r="39" spans="1:6" ht="25.5" x14ac:dyDescent="0.2">
      <c r="A39" s="9" t="s">
        <v>31</v>
      </c>
      <c r="B39" s="14" t="s">
        <v>32</v>
      </c>
      <c r="C39" s="11">
        <v>1</v>
      </c>
      <c r="D39" s="11" t="s">
        <v>50</v>
      </c>
      <c r="E39" s="12"/>
      <c r="F39" s="15" t="str">
        <f t="shared" si="2"/>
        <v/>
      </c>
    </row>
    <row r="40" spans="1:6" x14ac:dyDescent="0.2">
      <c r="A40" s="9" t="s">
        <v>33</v>
      </c>
      <c r="B40" s="20"/>
      <c r="C40" s="20"/>
      <c r="D40" s="21" t="s">
        <v>52</v>
      </c>
      <c r="E40" s="13"/>
      <c r="F40" s="15">
        <f>SUM(F33:F39,F25:F30,F18:F23,F16,F10:F14)</f>
        <v>0</v>
      </c>
    </row>
    <row r="41" spans="1:6" ht="22.5" x14ac:dyDescent="0.2">
      <c r="A41" s="9" t="s">
        <v>34</v>
      </c>
      <c r="B41" s="14" t="s">
        <v>35</v>
      </c>
      <c r="C41" s="21"/>
      <c r="D41" s="21" t="s">
        <v>52</v>
      </c>
      <c r="E41" s="13"/>
      <c r="F41" s="22" t="str">
        <f>IF(E15="","",IF(E15&lt;50,0.25,IF(E15&lt;100,0.5,IF(E15&lt;150,0.75,1))))</f>
        <v/>
      </c>
    </row>
    <row r="42" spans="1:6" x14ac:dyDescent="0.2">
      <c r="A42" s="9" t="s">
        <v>36</v>
      </c>
      <c r="B42" s="20"/>
      <c r="C42" s="20"/>
      <c r="D42" s="21" t="s">
        <v>52</v>
      </c>
      <c r="E42" s="13"/>
      <c r="F42" s="15" t="str">
        <f>IF(F41="","",F40*F41)</f>
        <v/>
      </c>
    </row>
    <row r="44" spans="1:6" x14ac:dyDescent="0.2">
      <c r="A44" s="26" t="s">
        <v>70</v>
      </c>
      <c r="B44" s="1"/>
    </row>
    <row r="45" spans="1:6" x14ac:dyDescent="0.2">
      <c r="A45" s="26" t="s">
        <v>78</v>
      </c>
      <c r="B45" s="25"/>
    </row>
    <row r="46" spans="1:6" x14ac:dyDescent="0.2">
      <c r="A46" s="26" t="s">
        <v>71</v>
      </c>
    </row>
    <row r="47" spans="1:6" x14ac:dyDescent="0.2">
      <c r="A47" s="26" t="s">
        <v>72</v>
      </c>
    </row>
    <row r="48" spans="1:6" x14ac:dyDescent="0.2">
      <c r="A48" s="26" t="s">
        <v>73</v>
      </c>
    </row>
    <row r="49" spans="1:1" x14ac:dyDescent="0.2">
      <c r="A49" s="26" t="s">
        <v>74</v>
      </c>
    </row>
    <row r="50" spans="1:1" x14ac:dyDescent="0.2">
      <c r="A50" s="26" t="s">
        <v>75</v>
      </c>
    </row>
    <row r="51" spans="1:1" x14ac:dyDescent="0.2">
      <c r="A51" s="26" t="s">
        <v>76</v>
      </c>
    </row>
    <row r="52" spans="1:1" x14ac:dyDescent="0.2">
      <c r="A52" s="26" t="s">
        <v>77</v>
      </c>
    </row>
    <row r="54" spans="1:1" x14ac:dyDescent="0.2">
      <c r="A54" s="34" t="s">
        <v>84</v>
      </c>
    </row>
    <row r="55" spans="1:1" x14ac:dyDescent="0.2">
      <c r="A55" s="34" t="s">
        <v>85</v>
      </c>
    </row>
    <row r="56" spans="1:1" ht="16.5" x14ac:dyDescent="0.3">
      <c r="A56" s="28" t="s">
        <v>82</v>
      </c>
    </row>
  </sheetData>
  <sheetProtection algorithmName="SHA-512" hashValue="5g7p6bukFFWasWRm/d830y5R5g8YSzwEptbeZFMcMe0AO2vagqbWlQGf5sc3ROO0Gb82vhslBRYTd8BhD2GHQw==" saltValue="RUuds42F52hjKVkg8byLAA==" spinCount="100000" sheet="1" objects="1" scenarios="1" selectLockedCells="1"/>
  <conditionalFormatting sqref="E21">
    <cfRule type="containsBlanks" dxfId="8" priority="6">
      <formula>LEN(TRIM(E21))=0</formula>
    </cfRule>
  </conditionalFormatting>
  <conditionalFormatting sqref="E31:E32">
    <cfRule type="containsBlanks" dxfId="7" priority="5">
      <formula>LEN(TRIM(E31))=0</formula>
    </cfRule>
  </conditionalFormatting>
  <conditionalFormatting sqref="E22">
    <cfRule type="containsBlanks" dxfId="6" priority="4">
      <formula>LEN(TRIM(E22))=0</formula>
    </cfRule>
  </conditionalFormatting>
  <conditionalFormatting sqref="E18">
    <cfRule type="containsBlanks" dxfId="5" priority="3">
      <formula>LEN(TRIM(E18))=0</formula>
    </cfRule>
  </conditionalFormatting>
  <conditionalFormatting sqref="E17">
    <cfRule type="containsBlanks" dxfId="4" priority="2">
      <formula>LEN(TRIM(E17))=0</formula>
    </cfRule>
  </conditionalFormatting>
  <conditionalFormatting sqref="E16 E34:E39 E14 E20 E23:E30">
    <cfRule type="containsBlanks" dxfId="3" priority="9">
      <formula>LEN(TRIM(E14))=0</formula>
    </cfRule>
  </conditionalFormatting>
  <conditionalFormatting sqref="E15">
    <cfRule type="containsBlanks" dxfId="2" priority="8">
      <formula>LEN(TRIM(E15))=0</formula>
    </cfRule>
  </conditionalFormatting>
  <conditionalFormatting sqref="E9:E13">
    <cfRule type="containsBlanks" dxfId="1" priority="7">
      <formula>LEN(TRIM(E9))=0</formula>
    </cfRule>
  </conditionalFormatting>
  <conditionalFormatting sqref="E8">
    <cfRule type="containsBlanks" dxfId="0" priority="1">
      <formula>LEN(TRIM(E8))=0</formula>
    </cfRule>
  </conditionalFormatting>
  <dataValidations count="3">
    <dataValidation type="list" allowBlank="1" showInputMessage="1" showErrorMessage="1" sqref="E8 E10:E13">
      <formula1>"SI,NO"</formula1>
    </dataValidation>
    <dataValidation type="list" allowBlank="1" showInputMessage="1" showErrorMessage="1" sqref="E31:E32">
      <formula1>"TODAS,6,5,4,3,2,1,0"</formula1>
    </dataValidation>
    <dataValidation type="list" allowBlank="1" showInputMessage="1" showErrorMessage="1" sqref="E9">
      <formula1>"NO APLICA,TODOS,NO FED"</formula1>
    </dataValidation>
  </dataValidations>
  <pageMargins left="0.7" right="0.7" top="1.078125" bottom="0.75" header="0.3" footer="0.3"/>
  <pageSetup paperSize="9" scale="73" orientation="portrait" r:id="rId1"/>
  <headerFooter>
    <oddHeader>&amp;L&amp;G&amp;C&amp;"Bahnschrift,Normal"&amp;12
ANEXO X. AUTOEVALUACIÓN DE CRITERIOS OBJETIVOS
ESTABLECIDOS EN EL ARTÍCULO 8 DE LAS BASES REGULADORAS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AUTOEVALUACIÓN</vt:lpstr>
      <vt:lpstr>AUTOEVALUACIÓN!Área_de_impresión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2026-02-18T12:17:55Z</dcterms:modified>
</cp:coreProperties>
</file>